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activeTab="0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</sheets>
  <definedNames/>
  <calcPr fullCalcOnLoad="1"/>
</workbook>
</file>

<file path=xl/sharedStrings.xml><?xml version="1.0" encoding="utf-8"?>
<sst xmlns="http://schemas.openxmlformats.org/spreadsheetml/2006/main" count="140" uniqueCount="105">
  <si>
    <t>CYCLE &amp; CARRIAGE BINTANG BERHAD</t>
  </si>
  <si>
    <t>RM'000</t>
  </si>
  <si>
    <t>REVENUE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</si>
  <si>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</si>
  <si>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</si>
  <si>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</si>
  <si>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</si>
  <si>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</si>
  <si>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</si>
  <si>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</si>
  <si>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 xml:space="preserve"> - diluted</t>
  </si>
  <si>
    <t xml:space="preserve"> - basic</t>
  </si>
  <si>
    <t>Note</t>
  </si>
  <si>
    <t xml:space="preserve">As at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</si>
  <si>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</si>
  <si>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</si>
  <si>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</si>
  <si>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</si>
  <si>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</si>
  <si>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</si>
  <si>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</si>
  <si>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</si>
  <si>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</si>
  <si>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</si>
  <si>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</si>
  <si>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</si>
  <si>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NON CURRENT LIABILITIES</t>
  </si>
  <si>
    <t>Deferred taxation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</si>
  <si>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</si>
  <si>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</si>
  <si>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</si>
  <si>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</si>
  <si>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</si>
  <si>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</si>
  <si>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</si>
  <si>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</si>
  <si>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</si>
  <si>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</si>
  <si>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</si>
  <si>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</si>
  <si>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</si>
  <si>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>Share of exchange difference</t>
  </si>
  <si>
    <t xml:space="preserve">  arising on consolidation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</si>
  <si>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</si>
  <si>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</si>
  <si>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</si>
  <si>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</si>
  <si>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</si>
  <si>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</si>
  <si>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</si>
  <si>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</si>
  <si>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</si>
  <si>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</si>
  <si>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Dividends received</t>
  </si>
  <si>
    <t>Net cash flow from investing activities</t>
  </si>
  <si>
    <t>FINANCING ACTIVITIES</t>
  </si>
  <si>
    <t>Net cash flow from financing activities</t>
  </si>
  <si>
    <t xml:space="preserve">NET INCREASE IN CASH AND CASH 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</si>
  <si>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</si>
  <si>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</si>
  <si>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</si>
  <si>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</si>
  <si>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Short term investments</t>
  </si>
  <si>
    <t>3 months ended</t>
  </si>
  <si>
    <t>Other</t>
  </si>
  <si>
    <t>reserves</t>
  </si>
  <si>
    <t>9 &amp; 11</t>
  </si>
  <si>
    <t>3 &amp; 4</t>
  </si>
  <si>
    <t xml:space="preserve">  ASSOCIATED COMPANIES</t>
  </si>
  <si>
    <t>Condensed Consolidated Balance Sheet</t>
  </si>
  <si>
    <t>Condensed Consolidated Statement of Changes in Equity</t>
  </si>
  <si>
    <t>Condensed Consolidated Cash Flow Statement</t>
  </si>
  <si>
    <t>Condensed Consolidated Income Statements</t>
  </si>
  <si>
    <t>OTHER OPERATING INCOME</t>
  </si>
  <si>
    <t>EXPENSES EXCLUDING FINANCE</t>
  </si>
  <si>
    <t xml:space="preserve">  COST AND TAX</t>
  </si>
  <si>
    <t>Property, plant and equipment</t>
  </si>
  <si>
    <t>At 31 December 2002</t>
  </si>
  <si>
    <t>Unaudited</t>
  </si>
  <si>
    <t>Deferred tax assets</t>
  </si>
  <si>
    <t>Investments in unquoted shares</t>
  </si>
  <si>
    <t>Payment for investment</t>
  </si>
  <si>
    <t xml:space="preserve">sen  </t>
  </si>
  <si>
    <t xml:space="preserve">  TO SHAREHOLDERS</t>
  </si>
  <si>
    <t>Net profit for the year</t>
  </si>
  <si>
    <t>At 31 December 2003</t>
  </si>
  <si>
    <t>Revolving credit and bankers acceptance</t>
  </si>
  <si>
    <t>Bank overdraft</t>
  </si>
  <si>
    <t>(LOSS)/PROFIT FROM OPERATIONS</t>
  </si>
  <si>
    <t xml:space="preserve">NET (LOSS)/PROFIT ATTRIBUTABLE </t>
  </si>
  <si>
    <t>(Loss)/Earnings per share</t>
  </si>
  <si>
    <t xml:space="preserve">  income statement</t>
  </si>
  <si>
    <t xml:space="preserve">Net (loss)/gain not recognised in the </t>
  </si>
  <si>
    <t>Cumulative quarter ended</t>
  </si>
  <si>
    <t>31.3.2003</t>
  </si>
  <si>
    <t>31.3.2004</t>
  </si>
  <si>
    <t>31 March</t>
  </si>
  <si>
    <t>for the first quarter ended 31 March 2004</t>
  </si>
  <si>
    <t>At 31 March 2004</t>
  </si>
  <si>
    <t xml:space="preserve">Net loss not recognised in the </t>
  </si>
  <si>
    <t>At 31 March 2003</t>
  </si>
  <si>
    <t>Payment for investment in CCM net of cash</t>
  </si>
  <si>
    <t xml:space="preserve">Negative goodwill </t>
  </si>
  <si>
    <t xml:space="preserve">Adjustment for prior year overstatement </t>
  </si>
  <si>
    <t xml:space="preserve">  of gain in associate</t>
  </si>
</sst>
</file>

<file path=xl/styles.xml><?xml version="1.0" encoding="utf-8"?>
<styleSheet xmlns="http://schemas.openxmlformats.org/spreadsheetml/2006/main">
  <numFmts count="24">
    <numFmt numFmtId="5" formatCode="&quot;RM&quot;#,##0;&quot;RM&quot;\-#,##0"/>
    <numFmt numFmtId="6" formatCode="&quot;RM&quot;#,##0;[Red]&quot;RM&quot;\-#,##0"/>
    <numFmt numFmtId="7" formatCode="&quot;RM&quot;#,##0.00;&quot;RM&quot;\-#,##0.00"/>
    <numFmt numFmtId="8" formatCode="&quot;RM&quot;#,##0.00;[Red]&quot;RM&quot;\-#,##0.00"/>
    <numFmt numFmtId="42" formatCode="_ &quot;RM&quot;* #,##0_ ;_ &quot;RM&quot;* \-#,##0_ ;_ &quot;RM&quot;* &quot;-&quot;_ ;_ @_ "/>
    <numFmt numFmtId="41" formatCode="_ * #,##0_ ;_ * \-#,##0_ ;_ * &quot;-&quot;_ ;_ @_ "/>
    <numFmt numFmtId="44" formatCode="_ &quot;RM&quot;* #,##0.00_ ;_ &quot;RM&quot;* \-#,##0.00_ ;_ &quot;RM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.0_);_(* \(#,##0.0\);_(* &quot;-&quot;??_);_(@_)"/>
    <numFmt numFmtId="179" formatCode="_(* #,##0_);_(* \(#,##0\);_(* &quot;-&quot;??_);_(@_)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8" fontId="1" fillId="0" borderId="0" xfId="15" applyNumberFormat="1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9" fontId="1" fillId="0" borderId="1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1" fillId="0" borderId="3" xfId="15" applyNumberFormat="1" applyFont="1" applyBorder="1" applyAlignment="1">
      <alignment/>
    </xf>
    <xf numFmtId="0" fontId="3" fillId="0" borderId="0" xfId="0" applyFont="1" applyAlignment="1">
      <alignment/>
    </xf>
    <xf numFmtId="179" fontId="1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2" fillId="0" borderId="5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8" xfId="15" applyNumberFormat="1" applyFont="1" applyBorder="1" applyAlignment="1">
      <alignment/>
    </xf>
    <xf numFmtId="179" fontId="2" fillId="0" borderId="6" xfId="15" applyNumberFormat="1" applyFont="1" applyBorder="1" applyAlignment="1">
      <alignment/>
    </xf>
    <xf numFmtId="179" fontId="2" fillId="0" borderId="7" xfId="15" applyNumberFormat="1" applyFont="1" applyBorder="1" applyAlignment="1">
      <alignment/>
    </xf>
    <xf numFmtId="179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79" fontId="1" fillId="0" borderId="0" xfId="0" applyNumberFormat="1" applyFont="1" applyAlignment="1">
      <alignment/>
    </xf>
    <xf numFmtId="179" fontId="2" fillId="0" borderId="2" xfId="15" applyNumberFormat="1" applyFont="1" applyBorder="1" applyAlignment="1">
      <alignment/>
    </xf>
    <xf numFmtId="0" fontId="1" fillId="0" borderId="1" xfId="0" applyFont="1" applyBorder="1" applyAlignment="1">
      <alignment horizontal="right"/>
    </xf>
    <xf numFmtId="179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9" fontId="1" fillId="0" borderId="0" xfId="0" applyNumberFormat="1" applyFont="1" applyAlignment="1">
      <alignment horizontal="center"/>
    </xf>
    <xf numFmtId="171" fontId="2" fillId="0" borderId="0" xfId="15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179" fontId="2" fillId="0" borderId="10" xfId="15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2" fillId="0" borderId="12" xfId="15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" xfId="0" applyFont="1" applyBorder="1" applyAlignment="1">
      <alignment/>
    </xf>
    <xf numFmtId="179" fontId="2" fillId="0" borderId="14" xfId="15" applyNumberFormat="1" applyFont="1" applyBorder="1" applyAlignment="1">
      <alignment/>
    </xf>
    <xf numFmtId="179" fontId="1" fillId="0" borderId="10" xfId="15" applyNumberFormat="1" applyFont="1" applyBorder="1" applyAlignment="1">
      <alignment/>
    </xf>
    <xf numFmtId="179" fontId="1" fillId="0" borderId="14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spans="1:11" ht="15.75">
      <c r="A1" s="15" t="s">
        <v>0</v>
      </c>
      <c r="K1" s="34"/>
    </row>
    <row r="2" ht="15.75">
      <c r="A2" s="15" t="s">
        <v>72</v>
      </c>
    </row>
    <row r="3" ht="15.75">
      <c r="A3" s="15" t="s">
        <v>97</v>
      </c>
    </row>
    <row r="5" spans="5:11" ht="12.75">
      <c r="E5" s="52" t="s">
        <v>78</v>
      </c>
      <c r="F5" s="52"/>
      <c r="G5" s="52"/>
      <c r="I5" s="52" t="s">
        <v>78</v>
      </c>
      <c r="J5" s="52"/>
      <c r="K5" s="52"/>
    </row>
    <row r="6" spans="5:11" ht="12.75">
      <c r="E6" s="52" t="s">
        <v>63</v>
      </c>
      <c r="F6" s="52"/>
      <c r="G6" s="52"/>
      <c r="I6" s="52" t="s">
        <v>93</v>
      </c>
      <c r="J6" s="52"/>
      <c r="K6" s="52"/>
    </row>
    <row r="7" spans="3:11" ht="12.75">
      <c r="C7" s="3" t="s">
        <v>12</v>
      </c>
      <c r="D7" s="3"/>
      <c r="E7" s="4" t="s">
        <v>95</v>
      </c>
      <c r="G7" s="5" t="s">
        <v>94</v>
      </c>
      <c r="I7" s="4" t="s">
        <v>95</v>
      </c>
      <c r="K7" s="5" t="s">
        <v>94</v>
      </c>
    </row>
    <row r="8" spans="3:11" ht="12.75">
      <c r="C8" s="3"/>
      <c r="E8" s="2" t="s">
        <v>1</v>
      </c>
      <c r="G8" s="3" t="s">
        <v>1</v>
      </c>
      <c r="I8" s="2" t="s">
        <v>1</v>
      </c>
      <c r="K8" s="3" t="s">
        <v>1</v>
      </c>
    </row>
    <row r="9" spans="3:11" ht="12.75">
      <c r="C9" s="3"/>
      <c r="E9" s="6"/>
      <c r="G9" s="3"/>
      <c r="I9" s="6"/>
      <c r="K9" s="3"/>
    </row>
    <row r="10" spans="3:9" ht="12.75">
      <c r="C10" s="3"/>
      <c r="E10" s="6"/>
      <c r="I10" s="6"/>
    </row>
    <row r="11" spans="1:11" ht="12.75">
      <c r="A11" s="1" t="s">
        <v>2</v>
      </c>
      <c r="C11" s="3" t="s">
        <v>67</v>
      </c>
      <c r="E11" s="31">
        <v>194317</v>
      </c>
      <c r="F11" s="16"/>
      <c r="G11" s="16">
        <v>279848</v>
      </c>
      <c r="H11" s="16"/>
      <c r="I11" s="31">
        <f>+E11</f>
        <v>194317</v>
      </c>
      <c r="J11" s="16"/>
      <c r="K11" s="16">
        <v>279848</v>
      </c>
    </row>
    <row r="12" spans="3:11" ht="12.75">
      <c r="C12" s="3"/>
      <c r="E12" s="8"/>
      <c r="F12" s="16"/>
      <c r="G12" s="9"/>
      <c r="H12" s="16"/>
      <c r="I12" s="8"/>
      <c r="J12" s="16"/>
      <c r="K12" s="9"/>
    </row>
    <row r="13" spans="1:11" ht="12.75">
      <c r="A13" s="1" t="s">
        <v>74</v>
      </c>
      <c r="C13" s="3"/>
      <c r="E13" s="8"/>
      <c r="F13" s="16"/>
      <c r="G13" s="9"/>
      <c r="H13" s="16"/>
      <c r="I13" s="8"/>
      <c r="J13" s="16"/>
      <c r="K13" s="9"/>
    </row>
    <row r="14" spans="1:11" ht="12.75">
      <c r="A14" s="1" t="s">
        <v>75</v>
      </c>
      <c r="C14" s="3"/>
      <c r="E14" s="31">
        <f>E19-E11-E16</f>
        <v>-190933</v>
      </c>
      <c r="F14" s="16"/>
      <c r="G14" s="16">
        <f>G19-G11-G16</f>
        <v>-260241</v>
      </c>
      <c r="H14" s="16"/>
      <c r="I14" s="31">
        <f>I19-I11-I16</f>
        <v>-190933</v>
      </c>
      <c r="J14" s="16"/>
      <c r="K14" s="16">
        <f>K19-K11-K16</f>
        <v>-260241</v>
      </c>
    </row>
    <row r="16" spans="1:11" ht="12.75">
      <c r="A16" s="1" t="s">
        <v>73</v>
      </c>
      <c r="C16" s="3"/>
      <c r="E16" s="31">
        <v>5454</v>
      </c>
      <c r="F16" s="16"/>
      <c r="G16" s="16">
        <v>3664</v>
      </c>
      <c r="H16" s="16"/>
      <c r="I16" s="31">
        <f>+E16</f>
        <v>5454</v>
      </c>
      <c r="J16" s="16"/>
      <c r="K16" s="16">
        <v>3664</v>
      </c>
    </row>
    <row r="17" spans="3:11" ht="12.75">
      <c r="C17" s="3"/>
      <c r="E17" s="12"/>
      <c r="F17" s="16"/>
      <c r="G17" s="10"/>
      <c r="H17" s="16"/>
      <c r="I17" s="12"/>
      <c r="J17" s="16"/>
      <c r="K17" s="10"/>
    </row>
    <row r="18" spans="3:11" ht="12.75">
      <c r="C18" s="3"/>
      <c r="E18" s="8"/>
      <c r="F18" s="16"/>
      <c r="G18" s="9"/>
      <c r="H18" s="16"/>
      <c r="I18" s="8"/>
      <c r="J18" s="16"/>
      <c r="K18" s="9"/>
    </row>
    <row r="19" spans="1:11" ht="12.75">
      <c r="A19" s="1" t="s">
        <v>88</v>
      </c>
      <c r="C19" s="3"/>
      <c r="E19" s="8">
        <v>8838</v>
      </c>
      <c r="F19" s="9"/>
      <c r="G19" s="9">
        <v>23271</v>
      </c>
      <c r="H19" s="9"/>
      <c r="I19" s="8">
        <f>+E19</f>
        <v>8838</v>
      </c>
      <c r="J19" s="9"/>
      <c r="K19" s="9">
        <v>23271</v>
      </c>
    </row>
    <row r="20" spans="3:11" ht="12.75">
      <c r="C20" s="3"/>
      <c r="E20" s="8"/>
      <c r="F20" s="9"/>
      <c r="G20" s="9"/>
      <c r="H20" s="9"/>
      <c r="I20" s="8"/>
      <c r="J20" s="9"/>
      <c r="K20" s="9"/>
    </row>
    <row r="21" spans="1:11" ht="12.75">
      <c r="A21" s="1" t="s">
        <v>3</v>
      </c>
      <c r="C21" s="3"/>
      <c r="E21" s="8">
        <v>-1401</v>
      </c>
      <c r="F21" s="9"/>
      <c r="G21" s="9">
        <v>-3</v>
      </c>
      <c r="H21" s="9"/>
      <c r="I21" s="8">
        <f>+E21</f>
        <v>-1401</v>
      </c>
      <c r="J21" s="9"/>
      <c r="K21" s="9">
        <v>-3</v>
      </c>
    </row>
    <row r="22" spans="3:11" ht="12.75"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4</v>
      </c>
      <c r="C23" s="3"/>
      <c r="E23" s="8"/>
      <c r="F23" s="9"/>
      <c r="G23" s="9"/>
      <c r="H23" s="9"/>
      <c r="I23" s="8"/>
      <c r="J23" s="9"/>
      <c r="K23" s="9"/>
    </row>
    <row r="24" spans="1:11" ht="12.75">
      <c r="A24" s="1" t="s">
        <v>68</v>
      </c>
      <c r="C24" s="3"/>
      <c r="E24" s="8">
        <v>1122</v>
      </c>
      <c r="F24" s="9"/>
      <c r="G24" s="9">
        <v>1954</v>
      </c>
      <c r="H24" s="9"/>
      <c r="I24" s="8">
        <f>+E24</f>
        <v>1122</v>
      </c>
      <c r="J24" s="9"/>
      <c r="K24" s="9">
        <v>1954</v>
      </c>
    </row>
    <row r="25" spans="3:11" ht="12.75">
      <c r="C25" s="3"/>
      <c r="E25" s="12"/>
      <c r="F25" s="16"/>
      <c r="G25" s="10"/>
      <c r="H25" s="16"/>
      <c r="I25" s="12"/>
      <c r="J25" s="16"/>
      <c r="K25" s="10"/>
    </row>
    <row r="26" spans="1:11" ht="12.75">
      <c r="A26" s="1" t="s">
        <v>5</v>
      </c>
      <c r="C26" s="3"/>
      <c r="E26" s="8"/>
      <c r="F26" s="16"/>
      <c r="G26" s="9"/>
      <c r="H26" s="16"/>
      <c r="I26" s="8"/>
      <c r="J26" s="16"/>
      <c r="K26" s="9"/>
    </row>
    <row r="27" spans="1:11" ht="12.75">
      <c r="A27" s="1" t="s">
        <v>6</v>
      </c>
      <c r="C27" s="3">
        <v>3</v>
      </c>
      <c r="E27" s="8">
        <f>SUM(E19:E26)</f>
        <v>8559</v>
      </c>
      <c r="F27" s="16"/>
      <c r="G27" s="9">
        <f>SUM(G19:G26)</f>
        <v>25222</v>
      </c>
      <c r="H27" s="16"/>
      <c r="I27" s="8">
        <f>SUM(I19:I26)</f>
        <v>8559</v>
      </c>
      <c r="J27" s="9"/>
      <c r="K27" s="9">
        <f>SUM(K19:K26)</f>
        <v>25222</v>
      </c>
    </row>
    <row r="28" spans="3:11" ht="12.75">
      <c r="C28" s="3"/>
      <c r="E28" s="8"/>
      <c r="F28" s="16"/>
      <c r="G28" s="9"/>
      <c r="H28" s="16"/>
      <c r="I28" s="8"/>
      <c r="J28" s="9"/>
      <c r="K28" s="9"/>
    </row>
    <row r="29" spans="1:11" ht="12.75">
      <c r="A29" s="1" t="s">
        <v>7</v>
      </c>
      <c r="C29" s="3">
        <v>7</v>
      </c>
      <c r="E29" s="8"/>
      <c r="F29" s="16"/>
      <c r="G29" s="9"/>
      <c r="H29" s="16"/>
      <c r="I29" s="8"/>
      <c r="J29" s="16"/>
      <c r="K29" s="9"/>
    </row>
    <row r="30" spans="1:11" ht="12.75">
      <c r="A30" s="1" t="s">
        <v>8</v>
      </c>
      <c r="C30" s="3"/>
      <c r="E30" s="17">
        <v>-2225</v>
      </c>
      <c r="F30" s="16"/>
      <c r="G30" s="19">
        <v>-6511</v>
      </c>
      <c r="H30" s="16"/>
      <c r="I30" s="17">
        <f>+E30</f>
        <v>-2225</v>
      </c>
      <c r="J30" s="16"/>
      <c r="K30" s="19">
        <v>-6511</v>
      </c>
    </row>
    <row r="31" spans="1:11" ht="12.75">
      <c r="A31" s="1" t="s">
        <v>9</v>
      </c>
      <c r="C31" s="3"/>
      <c r="E31" s="18">
        <v>-248</v>
      </c>
      <c r="F31" s="16"/>
      <c r="G31" s="20">
        <f>-314+8</f>
        <v>-306</v>
      </c>
      <c r="H31" s="16"/>
      <c r="I31" s="18">
        <f>+E31</f>
        <v>-248</v>
      </c>
      <c r="J31" s="16"/>
      <c r="K31" s="20">
        <f>-314+8</f>
        <v>-306</v>
      </c>
    </row>
    <row r="32" spans="3:11" ht="12.75">
      <c r="C32" s="3"/>
      <c r="E32" s="8">
        <f>SUM(E30:E31)</f>
        <v>-2473</v>
      </c>
      <c r="F32" s="16"/>
      <c r="G32" s="9">
        <f>SUM(G30:G31)</f>
        <v>-6817</v>
      </c>
      <c r="H32" s="16"/>
      <c r="I32" s="8">
        <f>SUM(I30:I31)</f>
        <v>-2473</v>
      </c>
      <c r="J32" s="16"/>
      <c r="K32" s="9">
        <f>SUM(K30:K31)</f>
        <v>-6817</v>
      </c>
    </row>
    <row r="33" spans="3:11" ht="12.75">
      <c r="C33" s="3"/>
      <c r="E33" s="12"/>
      <c r="F33" s="16"/>
      <c r="G33" s="10"/>
      <c r="H33" s="16"/>
      <c r="I33" s="10"/>
      <c r="J33" s="16"/>
      <c r="K33" s="10"/>
    </row>
    <row r="34" spans="1:11" ht="12.75">
      <c r="A34" s="1" t="s">
        <v>89</v>
      </c>
      <c r="C34" s="3"/>
      <c r="E34" s="8"/>
      <c r="F34" s="16"/>
      <c r="G34" s="9"/>
      <c r="H34" s="16"/>
      <c r="I34" s="8"/>
      <c r="J34" s="16"/>
      <c r="K34" s="9"/>
    </row>
    <row r="35" spans="1:11" ht="13.5" thickBot="1">
      <c r="A35" s="1" t="s">
        <v>83</v>
      </c>
      <c r="C35" s="3"/>
      <c r="E35" s="13">
        <f>+E27+E32</f>
        <v>6086</v>
      </c>
      <c r="F35" s="16"/>
      <c r="G35" s="14">
        <f>+G27+G32</f>
        <v>18405</v>
      </c>
      <c r="H35" s="16"/>
      <c r="I35" s="13">
        <f>+I27+I32</f>
        <v>6086</v>
      </c>
      <c r="J35" s="16"/>
      <c r="K35" s="14">
        <f>+K27+K32</f>
        <v>18405</v>
      </c>
    </row>
    <row r="36" spans="3:11" ht="13.5" thickTop="1">
      <c r="C36" s="3"/>
      <c r="E36" s="8"/>
      <c r="F36" s="16"/>
      <c r="G36" s="9"/>
      <c r="H36" s="16"/>
      <c r="I36" s="8"/>
      <c r="J36" s="16"/>
      <c r="K36" s="9"/>
    </row>
    <row r="37" spans="3:11" ht="12.75">
      <c r="C37" s="3"/>
      <c r="E37" s="35" t="s">
        <v>82</v>
      </c>
      <c r="F37" s="27"/>
      <c r="G37" s="27" t="s">
        <v>82</v>
      </c>
      <c r="H37" s="27"/>
      <c r="I37" s="35" t="s">
        <v>82</v>
      </c>
      <c r="J37" s="27"/>
      <c r="K37" s="27" t="s">
        <v>82</v>
      </c>
    </row>
    <row r="38" spans="1:9" ht="12.75">
      <c r="A38" s="1" t="s">
        <v>90</v>
      </c>
      <c r="C38" s="3">
        <v>8</v>
      </c>
      <c r="E38" s="6"/>
      <c r="I38" s="6"/>
    </row>
    <row r="39" spans="1:11" ht="12.75">
      <c r="A39" s="1" t="s">
        <v>11</v>
      </c>
      <c r="C39" s="3"/>
      <c r="E39" s="32">
        <f>+E35/100744.5*100</f>
        <v>6.041024572061006</v>
      </c>
      <c r="F39" s="7"/>
      <c r="G39" s="33">
        <f>+G35/98033*100</f>
        <v>18.774290290004387</v>
      </c>
      <c r="H39" s="7"/>
      <c r="I39" s="32">
        <f>+I35/100744.5*100</f>
        <v>6.041024572061006</v>
      </c>
      <c r="J39" s="7"/>
      <c r="K39" s="33">
        <f>+K35/98033*100</f>
        <v>18.774290290004387</v>
      </c>
    </row>
    <row r="40" spans="1:11" ht="12.75">
      <c r="A40" s="1" t="s">
        <v>10</v>
      </c>
      <c r="C40" s="3"/>
      <c r="E40" s="32">
        <f>+E35/100744.5*100</f>
        <v>6.041024572061006</v>
      </c>
      <c r="F40" s="7"/>
      <c r="G40" s="33">
        <f>+G35/98033*100</f>
        <v>18.774290290004387</v>
      </c>
      <c r="H40" s="7"/>
      <c r="I40" s="32">
        <f>+I35/100744.5*100</f>
        <v>6.041024572061006</v>
      </c>
      <c r="J40" s="7"/>
      <c r="K40" s="33">
        <f>+K35/98033*100</f>
        <v>18.774290290004387</v>
      </c>
    </row>
    <row r="41" spans="5:9" ht="12.75">
      <c r="E41" s="6"/>
      <c r="I41" s="6"/>
    </row>
    <row r="42" spans="1:11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</row>
    <row r="43" spans="1:11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4" spans="5:9" ht="12.75">
      <c r="E44" s="6"/>
      <c r="I44" s="6"/>
    </row>
    <row r="45" spans="5:9" ht="12.75">
      <c r="E45" s="6"/>
      <c r="I45" s="6"/>
    </row>
    <row r="46" spans="5:9" ht="12.75">
      <c r="E46" s="6"/>
      <c r="I46" s="6"/>
    </row>
    <row r="60" spans="3:11" ht="12.75">
      <c r="C60" s="3"/>
      <c r="E60" s="8"/>
      <c r="F60" s="16"/>
      <c r="G60" s="9"/>
      <c r="H60" s="16"/>
      <c r="I60" s="8"/>
      <c r="J60" s="16"/>
      <c r="K60" s="9"/>
    </row>
  </sheetData>
  <mergeCells count="6">
    <mergeCell ref="E5:G5"/>
    <mergeCell ref="I5:K5"/>
    <mergeCell ref="A42:K42"/>
    <mergeCell ref="A43:K43"/>
    <mergeCell ref="E6:G6"/>
    <mergeCell ref="I6:K6"/>
  </mergeCells>
  <printOptions/>
  <pageMargins left="0.75" right="0.75" top="1.5" bottom="1" header="0.5" footer="0.5"/>
  <pageSetup horizontalDpi="600" verticalDpi="600" orientation="portrait" scale="88" r:id="rId1"/>
  <headerFooter alignWithMargins="0">
    <oddFooter>&amp;C&amp;"Times New Roman,Regular"3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69</v>
      </c>
    </row>
    <row r="3" ht="15.75">
      <c r="A3" s="15"/>
    </row>
    <row r="4" spans="5:7" ht="12.75">
      <c r="E4" s="52"/>
      <c r="F4" s="52"/>
      <c r="G4" s="52"/>
    </row>
    <row r="5" spans="5:7" ht="12.75">
      <c r="E5" s="2" t="s">
        <v>13</v>
      </c>
      <c r="G5" s="3" t="s">
        <v>13</v>
      </c>
    </row>
    <row r="6" spans="5:7" ht="12.75">
      <c r="E6" s="4" t="s">
        <v>96</v>
      </c>
      <c r="G6" s="5" t="s">
        <v>14</v>
      </c>
    </row>
    <row r="7" spans="3:7" ht="12.75">
      <c r="C7" s="3" t="s">
        <v>12</v>
      </c>
      <c r="E7" s="2">
        <v>2004</v>
      </c>
      <c r="G7" s="3">
        <v>2003</v>
      </c>
    </row>
    <row r="8" spans="3:7" ht="12.75">
      <c r="C8" s="3"/>
      <c r="E8" s="2" t="s">
        <v>1</v>
      </c>
      <c r="G8" s="3" t="s">
        <v>1</v>
      </c>
    </row>
    <row r="9" spans="3:7" ht="12.75">
      <c r="C9" s="3"/>
      <c r="E9" s="2"/>
      <c r="G9" s="3"/>
    </row>
    <row r="10" spans="3:7" ht="12.75">
      <c r="C10" s="3"/>
      <c r="E10" s="8"/>
      <c r="F10" s="9"/>
      <c r="G10" s="9"/>
    </row>
    <row r="11" spans="1:7" ht="12.75">
      <c r="A11" s="1" t="s">
        <v>15</v>
      </c>
      <c r="C11" s="3"/>
      <c r="E11" s="8"/>
      <c r="F11" s="9"/>
      <c r="G11" s="9"/>
    </row>
    <row r="12" spans="1:7" ht="12.75">
      <c r="A12" s="1" t="s">
        <v>76</v>
      </c>
      <c r="C12" s="3" t="s">
        <v>66</v>
      </c>
      <c r="E12" s="8">
        <f>105803-1394</f>
        <v>104409</v>
      </c>
      <c r="F12" s="9"/>
      <c r="G12" s="9">
        <v>89812</v>
      </c>
    </row>
    <row r="13" spans="1:7" ht="12.75">
      <c r="A13" s="1" t="s">
        <v>16</v>
      </c>
      <c r="C13" s="3"/>
      <c r="E13" s="8">
        <v>118183</v>
      </c>
      <c r="F13" s="9"/>
      <c r="G13" s="9">
        <v>131417</v>
      </c>
    </row>
    <row r="14" spans="1:7" ht="12.75">
      <c r="A14" s="1" t="s">
        <v>80</v>
      </c>
      <c r="C14" s="3">
        <v>5</v>
      </c>
      <c r="E14" s="8">
        <v>66003</v>
      </c>
      <c r="F14" s="9"/>
      <c r="G14" s="9">
        <v>66003</v>
      </c>
    </row>
    <row r="15" spans="1:7" ht="12.75">
      <c r="A15" s="1" t="s">
        <v>79</v>
      </c>
      <c r="C15" s="3"/>
      <c r="E15" s="8">
        <f>8232+2722-817</f>
        <v>10137</v>
      </c>
      <c r="F15" s="9"/>
      <c r="G15" s="9">
        <v>11399</v>
      </c>
    </row>
    <row r="16" spans="3:7" ht="12.75">
      <c r="C16" s="3"/>
      <c r="E16" s="8"/>
      <c r="F16" s="9"/>
      <c r="G16" s="9"/>
    </row>
    <row r="17" spans="1:7" ht="12.75">
      <c r="A17" s="1" t="s">
        <v>17</v>
      </c>
      <c r="C17" s="3"/>
      <c r="E17" s="8"/>
      <c r="F17" s="9"/>
      <c r="G17" s="9"/>
    </row>
    <row r="18" spans="1:7" ht="12.75">
      <c r="A18" s="1" t="s">
        <v>18</v>
      </c>
      <c r="C18" s="3"/>
      <c r="E18" s="17">
        <v>181682</v>
      </c>
      <c r="F18" s="9"/>
      <c r="G18" s="19">
        <v>206131</v>
      </c>
    </row>
    <row r="19" spans="1:7" ht="12.75">
      <c r="A19" s="1" t="s">
        <v>19</v>
      </c>
      <c r="C19" s="3"/>
      <c r="E19" s="24">
        <f>40936+46187+6370+92</f>
        <v>93585</v>
      </c>
      <c r="F19" s="9"/>
      <c r="G19" s="21">
        <f>88104+5696</f>
        <v>93800</v>
      </c>
    </row>
    <row r="20" spans="1:7" ht="12.75">
      <c r="A20" s="1" t="s">
        <v>62</v>
      </c>
      <c r="C20" s="3">
        <v>10</v>
      </c>
      <c r="E20" s="24">
        <v>1563</v>
      </c>
      <c r="F20" s="9"/>
      <c r="G20" s="21">
        <v>1379</v>
      </c>
    </row>
    <row r="21" spans="1:7" ht="12.75">
      <c r="A21" s="1" t="s">
        <v>20</v>
      </c>
      <c r="C21" s="3"/>
      <c r="E21" s="24">
        <f>5500+22757</f>
        <v>28257</v>
      </c>
      <c r="F21" s="9"/>
      <c r="G21" s="21">
        <f>85000+4647-49878</f>
        <v>39769</v>
      </c>
    </row>
    <row r="22" spans="3:7" ht="12.75">
      <c r="C22" s="3"/>
      <c r="E22" s="25">
        <f>SUM(E18:E21)</f>
        <v>305087</v>
      </c>
      <c r="F22" s="9"/>
      <c r="G22" s="22">
        <f>SUM(G18:G21)</f>
        <v>341079</v>
      </c>
    </row>
    <row r="23" spans="3:7" ht="12.75">
      <c r="C23" s="3"/>
      <c r="E23" s="8"/>
      <c r="F23" s="9"/>
      <c r="G23" s="9"/>
    </row>
    <row r="24" spans="1:7" ht="12.75">
      <c r="A24" s="1" t="s">
        <v>21</v>
      </c>
      <c r="C24" s="3"/>
      <c r="E24" s="8"/>
      <c r="F24" s="9"/>
      <c r="G24" s="9"/>
    </row>
    <row r="25" spans="1:7" ht="12.75">
      <c r="A25" s="1" t="s">
        <v>23</v>
      </c>
      <c r="C25" s="3"/>
      <c r="E25" s="17">
        <v>-25480</v>
      </c>
      <c r="F25" s="9"/>
      <c r="G25" s="19">
        <v>-29335</v>
      </c>
    </row>
    <row r="26" spans="1:7" ht="12.75">
      <c r="A26" s="1" t="s">
        <v>22</v>
      </c>
      <c r="C26" s="3"/>
      <c r="E26" s="24">
        <f>-46504-29-25853</f>
        <v>-72386</v>
      </c>
      <c r="F26" s="9"/>
      <c r="G26" s="21">
        <f>-122903-29+49878</f>
        <v>-73054</v>
      </c>
    </row>
    <row r="27" spans="1:7" ht="12.75">
      <c r="A27" s="1" t="s">
        <v>86</v>
      </c>
      <c r="C27" s="3">
        <v>17</v>
      </c>
      <c r="E27" s="24">
        <v>-130841</v>
      </c>
      <c r="F27" s="9"/>
      <c r="G27" s="21">
        <f>-159610</f>
        <v>-159610</v>
      </c>
    </row>
    <row r="28" spans="1:7" ht="12.75">
      <c r="A28" s="1" t="s">
        <v>87</v>
      </c>
      <c r="C28" s="3"/>
      <c r="E28" s="24">
        <v>0</v>
      </c>
      <c r="F28" s="9"/>
      <c r="G28" s="21">
        <v>-8374</v>
      </c>
    </row>
    <row r="29" spans="1:7" ht="12.75">
      <c r="A29" s="1" t="s">
        <v>24</v>
      </c>
      <c r="C29" s="36"/>
      <c r="E29" s="24">
        <v>-4</v>
      </c>
      <c r="F29" s="9"/>
      <c r="G29" s="21">
        <v>-48</v>
      </c>
    </row>
    <row r="30" spans="3:7" ht="12.75">
      <c r="C30" s="3"/>
      <c r="E30" s="25">
        <f>SUM(E25:E29)</f>
        <v>-228711</v>
      </c>
      <c r="F30" s="9"/>
      <c r="G30" s="22">
        <f>SUM(G25:G29)</f>
        <v>-270421</v>
      </c>
    </row>
    <row r="31" spans="3:7" ht="12.75">
      <c r="C31" s="3"/>
      <c r="E31" s="8"/>
      <c r="F31" s="9"/>
      <c r="G31" s="9"/>
    </row>
    <row r="32" spans="1:7" ht="12.75">
      <c r="A32" s="1" t="s">
        <v>25</v>
      </c>
      <c r="C32" s="3"/>
      <c r="E32" s="8">
        <f>+E22+E30</f>
        <v>76376</v>
      </c>
      <c r="F32" s="9"/>
      <c r="G32" s="9">
        <f>+G22+G30</f>
        <v>70658</v>
      </c>
    </row>
    <row r="33" spans="3:7" ht="12.75">
      <c r="C33" s="3"/>
      <c r="E33" s="8"/>
      <c r="F33" s="9"/>
      <c r="G33" s="9"/>
    </row>
    <row r="34" spans="1:7" ht="12.75">
      <c r="A34" s="1" t="s">
        <v>26</v>
      </c>
      <c r="C34" s="3"/>
      <c r="E34" s="8"/>
      <c r="F34" s="9"/>
      <c r="G34" s="9"/>
    </row>
    <row r="35" spans="1:7" ht="12.75">
      <c r="A35" s="1" t="s">
        <v>27</v>
      </c>
      <c r="C35" s="3"/>
      <c r="E35" s="8">
        <f>-2722+817</f>
        <v>-1905</v>
      </c>
      <c r="F35" s="9"/>
      <c r="G35" s="9">
        <v>0</v>
      </c>
    </row>
    <row r="36" spans="3:8" ht="13.5" thickBot="1">
      <c r="C36" s="3"/>
      <c r="E36" s="26">
        <f>+E35+E32+SUM(E12:E15)</f>
        <v>373203</v>
      </c>
      <c r="F36" s="9"/>
      <c r="G36" s="23">
        <f>+G35+G32+SUM(G12:G15)</f>
        <v>369289</v>
      </c>
      <c r="H36" s="28"/>
    </row>
    <row r="37" spans="3:7" ht="13.5" thickTop="1">
      <c r="C37" s="3"/>
      <c r="E37" s="8"/>
      <c r="F37" s="9"/>
      <c r="G37" s="9"/>
    </row>
    <row r="38" spans="1:7" ht="12.75">
      <c r="A38" s="1" t="s">
        <v>28</v>
      </c>
      <c r="C38" s="3"/>
      <c r="E38" s="8"/>
      <c r="F38" s="9"/>
      <c r="G38" s="9"/>
    </row>
    <row r="39" spans="1:7" ht="12.75">
      <c r="A39" s="1" t="s">
        <v>30</v>
      </c>
      <c r="C39" s="3">
        <v>12</v>
      </c>
      <c r="E39" s="8">
        <v>100745</v>
      </c>
      <c r="F39" s="9"/>
      <c r="G39" s="9">
        <v>100745</v>
      </c>
    </row>
    <row r="40" spans="1:7" ht="12.75">
      <c r="A40" s="1" t="s">
        <v>29</v>
      </c>
      <c r="C40" s="3"/>
      <c r="E40" s="8">
        <f>+'Condensed Statement of Equity'!G22</f>
        <v>23857</v>
      </c>
      <c r="F40" s="9"/>
      <c r="G40" s="9">
        <v>23857</v>
      </c>
    </row>
    <row r="41" spans="1:8" ht="12.75">
      <c r="A41" s="1" t="s">
        <v>31</v>
      </c>
      <c r="C41" s="3"/>
      <c r="E41" s="8">
        <f>+'Condensed Statement of Equity'!K22+'Condensed Statement of Equity'!I22</f>
        <v>248601</v>
      </c>
      <c r="F41" s="9"/>
      <c r="G41" s="9">
        <v>244687</v>
      </c>
      <c r="H41" s="28"/>
    </row>
    <row r="42" spans="3:7" ht="13.5" thickBot="1">
      <c r="C42" s="3"/>
      <c r="E42" s="26">
        <f>SUM(E39:E41)</f>
        <v>373203</v>
      </c>
      <c r="F42" s="9"/>
      <c r="G42" s="23">
        <f>SUM(G39:G41)</f>
        <v>369289</v>
      </c>
    </row>
    <row r="43" spans="5:7" ht="13.5" thickTop="1">
      <c r="E43" s="37"/>
      <c r="F43" s="9"/>
      <c r="G43" s="37"/>
    </row>
    <row r="44" spans="1:7" ht="12.75">
      <c r="A44" s="53"/>
      <c r="B44" s="53"/>
      <c r="C44" s="53"/>
      <c r="D44" s="53"/>
      <c r="E44" s="53"/>
      <c r="F44" s="53"/>
      <c r="G44" s="53"/>
    </row>
    <row r="45" spans="1:7" ht="12.75">
      <c r="A45" s="54"/>
      <c r="B45" s="55"/>
      <c r="C45" s="55"/>
      <c r="D45" s="55"/>
      <c r="E45" s="55"/>
      <c r="F45" s="55"/>
      <c r="G45" s="55"/>
    </row>
    <row r="46" spans="5:7" ht="12.75">
      <c r="E46" s="9"/>
      <c r="F46" s="9"/>
      <c r="G46" s="9"/>
    </row>
    <row r="47" spans="5:7" ht="12.75">
      <c r="E47" s="9"/>
      <c r="F47" s="9"/>
      <c r="G47" s="9"/>
    </row>
    <row r="48" spans="5:7" ht="12.75">
      <c r="E48" s="9"/>
      <c r="F48" s="9"/>
      <c r="G48" s="9"/>
    </row>
    <row r="49" spans="5:7" ht="12.75">
      <c r="E49" s="9"/>
      <c r="F49" s="9"/>
      <c r="G49" s="9"/>
    </row>
    <row r="50" spans="5:7" ht="12.75">
      <c r="E50" s="9"/>
      <c r="F50" s="9"/>
      <c r="G50" s="9"/>
    </row>
    <row r="51" spans="5:7" ht="12.75">
      <c r="E51" s="9"/>
      <c r="F51" s="9"/>
      <c r="G51" s="9"/>
    </row>
  </sheetData>
  <mergeCells count="3">
    <mergeCell ref="A44:G44"/>
    <mergeCell ref="A45:G45"/>
    <mergeCell ref="E4:G4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5" t="s">
        <v>0</v>
      </c>
    </row>
    <row r="2" ht="15.75">
      <c r="A2" s="15" t="s">
        <v>70</v>
      </c>
    </row>
    <row r="3" ht="15.75">
      <c r="A3" s="15" t="s">
        <v>97</v>
      </c>
    </row>
    <row r="5" spans="7:11" ht="12.75">
      <c r="G5" s="56" t="s">
        <v>39</v>
      </c>
      <c r="H5" s="56"/>
      <c r="I5" s="56"/>
      <c r="K5" s="30" t="s">
        <v>40</v>
      </c>
    </row>
    <row r="6" spans="5:13" ht="12.75">
      <c r="E6" s="3" t="s">
        <v>32</v>
      </c>
      <c r="G6" s="3" t="s">
        <v>34</v>
      </c>
      <c r="I6" s="3" t="s">
        <v>64</v>
      </c>
      <c r="K6" s="3" t="s">
        <v>37</v>
      </c>
      <c r="M6" s="3" t="s">
        <v>38</v>
      </c>
    </row>
    <row r="7" spans="3:13" ht="12.75">
      <c r="C7" s="3"/>
      <c r="E7" s="3" t="s">
        <v>33</v>
      </c>
      <c r="G7" s="3" t="s">
        <v>35</v>
      </c>
      <c r="I7" s="3" t="s">
        <v>65</v>
      </c>
      <c r="K7" s="3" t="s">
        <v>36</v>
      </c>
      <c r="M7" s="27"/>
    </row>
    <row r="8" spans="3:13" ht="12.75">
      <c r="C8" s="3"/>
      <c r="E8" s="3" t="s">
        <v>1</v>
      </c>
      <c r="G8" s="3" t="s">
        <v>1</v>
      </c>
      <c r="I8" s="3" t="s">
        <v>1</v>
      </c>
      <c r="K8" s="3" t="s">
        <v>1</v>
      </c>
      <c r="M8" s="3" t="s">
        <v>1</v>
      </c>
    </row>
    <row r="9" ht="12.75">
      <c r="C9" s="3"/>
    </row>
    <row r="10" spans="1:13" ht="12.75">
      <c r="A10" s="1" t="s">
        <v>85</v>
      </c>
      <c r="C10" s="3"/>
      <c r="E10" s="8">
        <v>100745</v>
      </c>
      <c r="F10" s="8"/>
      <c r="G10" s="8">
        <v>23857</v>
      </c>
      <c r="H10" s="8"/>
      <c r="I10" s="8">
        <v>9265</v>
      </c>
      <c r="J10" s="8"/>
      <c r="K10" s="8">
        <v>235422</v>
      </c>
      <c r="L10" s="8"/>
      <c r="M10" s="31">
        <f>SUM(E10:L10)</f>
        <v>369289</v>
      </c>
    </row>
    <row r="11" spans="3:13" ht="12.75">
      <c r="C11" s="3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1" t="s">
        <v>84</v>
      </c>
      <c r="C12" s="3"/>
      <c r="E12" s="8">
        <v>0</v>
      </c>
      <c r="F12" s="8"/>
      <c r="G12" s="8">
        <v>0</v>
      </c>
      <c r="H12" s="8"/>
      <c r="I12" s="8">
        <v>0</v>
      </c>
      <c r="J12" s="8"/>
      <c r="K12" s="8">
        <f>+'Condensed Income Statements'!I35</f>
        <v>6086</v>
      </c>
      <c r="L12" s="8"/>
      <c r="M12" s="8">
        <f>SUM(E12:L12)</f>
        <v>6086</v>
      </c>
    </row>
    <row r="13" spans="3:13" ht="12.75">
      <c r="C13" s="3"/>
      <c r="E13" s="8"/>
      <c r="F13" s="8"/>
      <c r="G13" s="8"/>
      <c r="H13" s="8"/>
      <c r="I13" s="8"/>
      <c r="J13" s="8"/>
      <c r="K13" s="8"/>
      <c r="L13" s="8"/>
      <c r="M13" s="8"/>
    </row>
    <row r="14" spans="1:13" ht="12.75">
      <c r="A14" s="39" t="s">
        <v>41</v>
      </c>
      <c r="B14" s="40"/>
      <c r="C14" s="41"/>
      <c r="D14" s="40"/>
      <c r="E14" s="29"/>
      <c r="F14" s="29"/>
      <c r="G14" s="29"/>
      <c r="H14" s="29"/>
      <c r="I14" s="29"/>
      <c r="J14" s="29"/>
      <c r="K14" s="29"/>
      <c r="L14" s="29"/>
      <c r="M14" s="42"/>
    </row>
    <row r="15" spans="1:13" ht="12.75">
      <c r="A15" s="43" t="s">
        <v>42</v>
      </c>
      <c r="B15" s="44"/>
      <c r="C15" s="45"/>
      <c r="D15" s="44"/>
      <c r="E15" s="31">
        <v>0</v>
      </c>
      <c r="F15" s="31"/>
      <c r="G15" s="31">
        <v>0</v>
      </c>
      <c r="H15" s="31"/>
      <c r="I15" s="31">
        <v>412</v>
      </c>
      <c r="J15" s="31"/>
      <c r="K15" s="31">
        <v>0</v>
      </c>
      <c r="L15" s="31"/>
      <c r="M15" s="46">
        <f>SUM(E15:L15)</f>
        <v>412</v>
      </c>
    </row>
    <row r="16" spans="1:13" ht="12.75">
      <c r="A16" s="43" t="s">
        <v>102</v>
      </c>
      <c r="B16" s="44"/>
      <c r="C16" s="45"/>
      <c r="D16" s="44"/>
      <c r="E16" s="31">
        <v>0</v>
      </c>
      <c r="F16" s="31"/>
      <c r="G16" s="31">
        <v>0</v>
      </c>
      <c r="H16" s="31"/>
      <c r="I16" s="31">
        <v>132</v>
      </c>
      <c r="J16" s="31"/>
      <c r="K16" s="31">
        <v>0</v>
      </c>
      <c r="L16" s="31"/>
      <c r="M16" s="46">
        <f>SUM(E16:L16)</f>
        <v>132</v>
      </c>
    </row>
    <row r="17" spans="1:13" ht="12.75">
      <c r="A17" s="43" t="s">
        <v>103</v>
      </c>
      <c r="B17" s="44"/>
      <c r="C17" s="45"/>
      <c r="D17" s="44"/>
      <c r="E17" s="31"/>
      <c r="F17" s="31"/>
      <c r="G17" s="31"/>
      <c r="H17" s="31"/>
      <c r="I17" s="31"/>
      <c r="J17" s="31"/>
      <c r="K17" s="31"/>
      <c r="L17" s="31"/>
      <c r="M17" s="46"/>
    </row>
    <row r="18" spans="1:13" ht="12.75">
      <c r="A18" s="47" t="s">
        <v>104</v>
      </c>
      <c r="B18" s="48"/>
      <c r="C18" s="38"/>
      <c r="D18" s="48"/>
      <c r="E18" s="12">
        <v>0</v>
      </c>
      <c r="F18" s="12"/>
      <c r="G18" s="12">
        <v>0</v>
      </c>
      <c r="H18" s="12"/>
      <c r="I18" s="12">
        <v>0</v>
      </c>
      <c r="J18" s="12"/>
      <c r="K18" s="12">
        <v>-2716</v>
      </c>
      <c r="L18" s="12"/>
      <c r="M18" s="49">
        <f>SUM(E18:L18)</f>
        <v>-2716</v>
      </c>
    </row>
    <row r="19" spans="1:13" ht="12.75">
      <c r="A19" s="1" t="s">
        <v>92</v>
      </c>
      <c r="C19" s="3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91</v>
      </c>
      <c r="C20" s="3"/>
      <c r="E20" s="8">
        <f>SUM(E15:E19)</f>
        <v>0</v>
      </c>
      <c r="F20" s="8"/>
      <c r="G20" s="8">
        <f>SUM(G15:G19)</f>
        <v>0</v>
      </c>
      <c r="H20" s="8"/>
      <c r="I20" s="8">
        <f>SUM(I15:I19)</f>
        <v>544</v>
      </c>
      <c r="J20" s="8"/>
      <c r="K20" s="8">
        <f>SUM(K15:K19)</f>
        <v>-2716</v>
      </c>
      <c r="L20" s="8"/>
      <c r="M20" s="8">
        <f>SUM(M15:M19)</f>
        <v>-2172</v>
      </c>
    </row>
    <row r="21" spans="3:13" ht="12.75">
      <c r="C21" s="3"/>
      <c r="E21" s="29"/>
      <c r="F21" s="8"/>
      <c r="G21" s="29"/>
      <c r="H21" s="8"/>
      <c r="I21" s="29"/>
      <c r="J21" s="8"/>
      <c r="K21" s="29"/>
      <c r="L21" s="8"/>
      <c r="M21" s="29"/>
    </row>
    <row r="22" spans="1:13" ht="13.5" thickBot="1">
      <c r="A22" s="1" t="s">
        <v>98</v>
      </c>
      <c r="C22" s="3"/>
      <c r="E22" s="13">
        <f>SUM(E10:E12)+SUM(E20:E20)</f>
        <v>100745</v>
      </c>
      <c r="F22" s="8"/>
      <c r="G22" s="13">
        <f>SUM(G10:G12)+SUM(G20:G20)</f>
        <v>23857</v>
      </c>
      <c r="H22" s="8"/>
      <c r="I22" s="13">
        <f>SUM(I10:I12)+SUM(I20:I20)</f>
        <v>9809</v>
      </c>
      <c r="J22" s="8"/>
      <c r="K22" s="13">
        <f>SUM(K10:K12)+SUM(K20:K20)</f>
        <v>238792</v>
      </c>
      <c r="L22" s="8"/>
      <c r="M22" s="13">
        <f>SUM(M10:M12)+SUM(M20:M20)</f>
        <v>373203</v>
      </c>
    </row>
    <row r="23" spans="3:13" ht="13.5" thickTop="1">
      <c r="C23" s="3"/>
      <c r="E23" s="9"/>
      <c r="F23" s="9"/>
      <c r="G23" s="9"/>
      <c r="H23" s="9"/>
      <c r="I23" s="9"/>
      <c r="J23" s="9"/>
      <c r="K23" s="9"/>
      <c r="L23" s="9"/>
      <c r="M23" s="9"/>
    </row>
    <row r="24" spans="1:13" ht="12.75">
      <c r="A24" s="1" t="s">
        <v>77</v>
      </c>
      <c r="C24" s="3"/>
      <c r="E24" s="9">
        <v>98033</v>
      </c>
      <c r="F24" s="9"/>
      <c r="G24" s="9">
        <v>11944</v>
      </c>
      <c r="H24" s="9"/>
      <c r="I24" s="9">
        <v>12650</v>
      </c>
      <c r="J24" s="9"/>
      <c r="K24" s="9">
        <v>541527</v>
      </c>
      <c r="L24" s="9"/>
      <c r="M24" s="9">
        <f>SUM(E24:L24)</f>
        <v>664154</v>
      </c>
    </row>
    <row r="25" spans="3:13" ht="12.75">
      <c r="C25" s="3"/>
      <c r="E25" s="9"/>
      <c r="F25" s="9"/>
      <c r="G25" s="9"/>
      <c r="H25" s="9"/>
      <c r="I25" s="9"/>
      <c r="J25" s="9"/>
      <c r="K25" s="9"/>
      <c r="L25" s="9"/>
      <c r="M25" s="9"/>
    </row>
    <row r="26" spans="1:13" ht="12.75">
      <c r="A26" s="1" t="s">
        <v>84</v>
      </c>
      <c r="C26" s="3"/>
      <c r="E26" s="9">
        <v>0</v>
      </c>
      <c r="F26" s="9"/>
      <c r="G26" s="9">
        <v>0</v>
      </c>
      <c r="H26" s="9"/>
      <c r="I26" s="9">
        <v>0</v>
      </c>
      <c r="J26" s="9"/>
      <c r="K26" s="9">
        <f>+'Condensed Income Statements'!K35</f>
        <v>18405</v>
      </c>
      <c r="L26" s="9"/>
      <c r="M26" s="9">
        <f>SUM(E26:L26)</f>
        <v>18405</v>
      </c>
    </row>
    <row r="27" spans="3:13" ht="12.75">
      <c r="C27" s="3"/>
      <c r="E27" s="9"/>
      <c r="F27" s="9"/>
      <c r="G27" s="9"/>
      <c r="H27" s="9"/>
      <c r="I27" s="9"/>
      <c r="J27" s="9"/>
      <c r="K27" s="9"/>
      <c r="L27" s="9"/>
      <c r="M27" s="9"/>
    </row>
    <row r="28" spans="1:13" ht="12.75">
      <c r="A28" s="39" t="s">
        <v>41</v>
      </c>
      <c r="B28" s="40"/>
      <c r="C28" s="41"/>
      <c r="D28" s="40"/>
      <c r="E28" s="11"/>
      <c r="F28" s="11"/>
      <c r="G28" s="11"/>
      <c r="H28" s="11"/>
      <c r="I28" s="11"/>
      <c r="J28" s="11"/>
      <c r="K28" s="11"/>
      <c r="L28" s="11"/>
      <c r="M28" s="50"/>
    </row>
    <row r="29" spans="1:13" ht="12.75">
      <c r="A29" s="47" t="s">
        <v>42</v>
      </c>
      <c r="B29" s="48"/>
      <c r="C29" s="38"/>
      <c r="D29" s="48"/>
      <c r="E29" s="10">
        <v>0</v>
      </c>
      <c r="F29" s="10"/>
      <c r="G29" s="10">
        <v>0</v>
      </c>
      <c r="H29" s="10"/>
      <c r="I29" s="10">
        <v>-863</v>
      </c>
      <c r="J29" s="10"/>
      <c r="K29" s="10">
        <v>0</v>
      </c>
      <c r="L29" s="10"/>
      <c r="M29" s="51">
        <f>SUM(E29:L29)</f>
        <v>-863</v>
      </c>
    </row>
    <row r="30" spans="1:13" ht="12.75">
      <c r="A30" s="1" t="s">
        <v>99</v>
      </c>
      <c r="C30" s="3"/>
      <c r="E30" s="9"/>
      <c r="F30" s="9"/>
      <c r="G30" s="9"/>
      <c r="H30" s="9"/>
      <c r="I30" s="9"/>
      <c r="J30" s="9"/>
      <c r="K30" s="9"/>
      <c r="L30" s="9"/>
      <c r="M30" s="9"/>
    </row>
    <row r="31" spans="1:13" ht="12.75">
      <c r="A31" s="1" t="s">
        <v>91</v>
      </c>
      <c r="C31" s="3"/>
      <c r="E31" s="9">
        <f>SUM(E29:E30)</f>
        <v>0</v>
      </c>
      <c r="F31" s="9"/>
      <c r="G31" s="9">
        <f>SUM(G29:G30)</f>
        <v>0</v>
      </c>
      <c r="H31" s="9"/>
      <c r="I31" s="9">
        <f>SUM(I29:I30)</f>
        <v>-863</v>
      </c>
      <c r="J31" s="9"/>
      <c r="K31" s="9">
        <f>SUM(K29:K30)</f>
        <v>0</v>
      </c>
      <c r="L31" s="9"/>
      <c r="M31" s="9">
        <f>SUM(M29:M30)</f>
        <v>-863</v>
      </c>
    </row>
    <row r="32" spans="3:13" ht="12.75">
      <c r="C32" s="3"/>
      <c r="E32" s="11"/>
      <c r="F32" s="9"/>
      <c r="G32" s="11"/>
      <c r="H32" s="9"/>
      <c r="I32" s="11"/>
      <c r="J32" s="9"/>
      <c r="K32" s="11"/>
      <c r="L32" s="9"/>
      <c r="M32" s="11"/>
    </row>
    <row r="33" spans="1:14" ht="13.5" thickBot="1">
      <c r="A33" s="1" t="s">
        <v>100</v>
      </c>
      <c r="C33" s="3"/>
      <c r="E33" s="14">
        <f>SUM(E24:E26)+SUM(E31:E31)</f>
        <v>98033</v>
      </c>
      <c r="F33" s="9"/>
      <c r="G33" s="14">
        <f>SUM(G24:G26)+SUM(G31:G31)</f>
        <v>11944</v>
      </c>
      <c r="H33" s="9"/>
      <c r="I33" s="14">
        <f>SUM(I24:I26)+SUM(I31:I31)</f>
        <v>11787</v>
      </c>
      <c r="J33" s="9"/>
      <c r="K33" s="14">
        <f>SUM(K24:K26)+SUM(K31:K31)</f>
        <v>559932</v>
      </c>
      <c r="L33" s="9"/>
      <c r="M33" s="14">
        <f>SUM(M24:M26)+SUM(M31:M31)</f>
        <v>681696</v>
      </c>
      <c r="N33" s="28"/>
    </row>
    <row r="34" spans="3:14" ht="13.5" thickTop="1">
      <c r="C34" s="3"/>
      <c r="E34" s="9"/>
      <c r="F34" s="9"/>
      <c r="G34" s="9"/>
      <c r="H34" s="9"/>
      <c r="I34" s="9"/>
      <c r="J34" s="9"/>
      <c r="K34" s="9"/>
      <c r="L34" s="9"/>
      <c r="M34" s="9"/>
      <c r="N34" s="28"/>
    </row>
    <row r="35" spans="1:13" ht="12.75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</row>
    <row r="36" spans="1:13" ht="12.75">
      <c r="A36" s="54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</row>
    <row r="37" spans="5:13" ht="12.75">
      <c r="E37" s="9"/>
      <c r="F37" s="9"/>
      <c r="G37" s="9"/>
      <c r="H37" s="9"/>
      <c r="I37" s="9"/>
      <c r="J37" s="9"/>
      <c r="K37" s="9"/>
      <c r="L37" s="9"/>
      <c r="M37" s="9"/>
    </row>
    <row r="38" spans="5:13" ht="12.75">
      <c r="E38" s="9"/>
      <c r="F38" s="9"/>
      <c r="G38" s="9"/>
      <c r="H38" s="9"/>
      <c r="I38" s="9"/>
      <c r="J38" s="9"/>
      <c r="K38" s="9"/>
      <c r="L38" s="9"/>
      <c r="M38" s="9"/>
    </row>
    <row r="39" spans="5:13" ht="12.75">
      <c r="E39" s="9"/>
      <c r="F39" s="9"/>
      <c r="G39" s="9"/>
      <c r="H39" s="9"/>
      <c r="I39" s="9"/>
      <c r="J39" s="9"/>
      <c r="K39" s="9"/>
      <c r="L39" s="9"/>
      <c r="M39" s="9"/>
    </row>
    <row r="40" spans="5:13" ht="12.75">
      <c r="E40" s="9"/>
      <c r="F40" s="9"/>
      <c r="G40" s="9"/>
      <c r="H40" s="9"/>
      <c r="I40" s="9"/>
      <c r="J40" s="9"/>
      <c r="K40" s="9"/>
      <c r="L40" s="9"/>
      <c r="M40" s="9"/>
    </row>
    <row r="41" spans="5:13" ht="12.75">
      <c r="E41" s="9"/>
      <c r="F41" s="9"/>
      <c r="G41" s="9"/>
      <c r="H41" s="9"/>
      <c r="I41" s="9"/>
      <c r="J41" s="9"/>
      <c r="K41" s="9"/>
      <c r="L41" s="9"/>
      <c r="M41" s="9"/>
    </row>
  </sheetData>
  <mergeCells count="3">
    <mergeCell ref="G5:I5"/>
    <mergeCell ref="A35:M35"/>
    <mergeCell ref="A36:M36"/>
  </mergeCells>
  <printOptions/>
  <pageMargins left="0.75" right="0.75" top="1.5" bottom="1" header="0.5" footer="0.5"/>
  <pageSetup horizontalDpi="600" verticalDpi="600" orientation="portrait" scale="83" r:id="rId1"/>
  <headerFooter alignWithMargins="0">
    <oddFooter>&amp;C&amp;"Times New Roman,Regular"5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5" t="s">
        <v>0</v>
      </c>
    </row>
    <row r="2" ht="15.75">
      <c r="A2" s="15" t="s">
        <v>71</v>
      </c>
    </row>
    <row r="3" ht="15.75">
      <c r="A3" s="15" t="s">
        <v>97</v>
      </c>
    </row>
    <row r="5" spans="5:7" ht="12.75">
      <c r="E5" s="52"/>
      <c r="F5" s="52"/>
      <c r="G5" s="52"/>
    </row>
    <row r="6" spans="5:7" ht="12.75">
      <c r="E6" s="2" t="s">
        <v>63</v>
      </c>
      <c r="G6" s="3" t="s">
        <v>63</v>
      </c>
    </row>
    <row r="7" spans="3:7" ht="12.75">
      <c r="C7" s="3" t="s">
        <v>12</v>
      </c>
      <c r="E7" s="4" t="s">
        <v>95</v>
      </c>
      <c r="G7" s="5" t="s">
        <v>94</v>
      </c>
    </row>
    <row r="8" spans="3:7" ht="12.75">
      <c r="C8" s="3"/>
      <c r="E8" s="2" t="s">
        <v>1</v>
      </c>
      <c r="G8" s="3" t="s">
        <v>1</v>
      </c>
    </row>
    <row r="9" spans="3:5" ht="12.75">
      <c r="C9" s="3"/>
      <c r="E9" s="6"/>
    </row>
    <row r="10" spans="1:5" ht="12.75">
      <c r="A10" s="1" t="s">
        <v>43</v>
      </c>
      <c r="C10" s="3"/>
      <c r="E10" s="8"/>
    </row>
    <row r="11" spans="1:7" ht="12.75">
      <c r="A11" s="1" t="s">
        <v>44</v>
      </c>
      <c r="C11" s="3"/>
      <c r="E11" s="17">
        <v>50632</v>
      </c>
      <c r="G11" s="19">
        <v>91322</v>
      </c>
    </row>
    <row r="12" spans="1:7" ht="12.75">
      <c r="A12" s="1" t="s">
        <v>45</v>
      </c>
      <c r="C12" s="3"/>
      <c r="E12" s="24">
        <v>-1049</v>
      </c>
      <c r="G12" s="21">
        <v>-3</v>
      </c>
    </row>
    <row r="13" spans="1:7" ht="12.75">
      <c r="A13" s="1" t="s">
        <v>46</v>
      </c>
      <c r="C13" s="3"/>
      <c r="E13" s="24">
        <v>241</v>
      </c>
      <c r="G13" s="21">
        <v>429</v>
      </c>
    </row>
    <row r="14" spans="1:7" ht="12.75">
      <c r="A14" s="1" t="s">
        <v>47</v>
      </c>
      <c r="C14" s="3"/>
      <c r="E14" s="18">
        <v>-135</v>
      </c>
      <c r="G14" s="20">
        <v>-5128</v>
      </c>
    </row>
    <row r="15" spans="3:7" ht="12.75">
      <c r="C15" s="3"/>
      <c r="E15" s="8"/>
      <c r="G15" s="9"/>
    </row>
    <row r="16" spans="1:7" ht="12.75">
      <c r="A16" s="1" t="s">
        <v>48</v>
      </c>
      <c r="C16" s="3"/>
      <c r="E16" s="8">
        <f>SUM(E11:E15)</f>
        <v>49689</v>
      </c>
      <c r="G16" s="9">
        <f>SUM(G11:G15)</f>
        <v>86620</v>
      </c>
    </row>
    <row r="17" spans="3:7" ht="12.75">
      <c r="C17" s="3"/>
      <c r="E17" s="8"/>
      <c r="G17" s="9"/>
    </row>
    <row r="18" spans="1:7" ht="12.75">
      <c r="A18" s="1" t="s">
        <v>49</v>
      </c>
      <c r="C18" s="3"/>
      <c r="E18" s="8"/>
      <c r="G18" s="9"/>
    </row>
    <row r="19" spans="1:7" ht="12.75">
      <c r="A19" s="1" t="s">
        <v>51</v>
      </c>
      <c r="C19" s="3"/>
      <c r="E19" s="17"/>
      <c r="G19" s="19"/>
    </row>
    <row r="20" spans="1:7" ht="12.75">
      <c r="A20" s="1" t="s">
        <v>52</v>
      </c>
      <c r="C20" s="3"/>
      <c r="E20" s="24">
        <v>3857</v>
      </c>
      <c r="G20" s="21">
        <v>273</v>
      </c>
    </row>
    <row r="21" spans="1:7" ht="12.75">
      <c r="A21" s="1" t="s">
        <v>50</v>
      </c>
      <c r="C21" s="3"/>
      <c r="E21" s="24">
        <v>-5357</v>
      </c>
      <c r="G21" s="21">
        <v>-704</v>
      </c>
    </row>
    <row r="22" spans="1:7" ht="12.75">
      <c r="A22" s="1" t="s">
        <v>101</v>
      </c>
      <c r="C22" s="3"/>
      <c r="E22" s="24">
        <v>-22572</v>
      </c>
      <c r="G22" s="21">
        <v>0</v>
      </c>
    </row>
    <row r="23" spans="1:7" ht="12.75">
      <c r="A23" s="1" t="s">
        <v>81</v>
      </c>
      <c r="C23" s="3"/>
      <c r="E23" s="24">
        <v>0</v>
      </c>
      <c r="G23" s="21">
        <v>-66003</v>
      </c>
    </row>
    <row r="24" spans="1:7" ht="12.75">
      <c r="A24" s="1" t="s">
        <v>53</v>
      </c>
      <c r="C24" s="3"/>
      <c r="E24" s="18">
        <v>14</v>
      </c>
      <c r="G24" s="20">
        <v>25</v>
      </c>
    </row>
    <row r="25" spans="3:7" ht="12.75">
      <c r="C25" s="3"/>
      <c r="E25" s="8"/>
      <c r="G25" s="9"/>
    </row>
    <row r="26" spans="1:7" ht="12.75">
      <c r="A26" s="1" t="s">
        <v>54</v>
      </c>
      <c r="C26" s="3"/>
      <c r="E26" s="8">
        <f>SUM(E20:E25)</f>
        <v>-24058</v>
      </c>
      <c r="G26" s="9">
        <f>SUM(G20:G25)</f>
        <v>-66409</v>
      </c>
    </row>
    <row r="27" spans="3:7" ht="12.75">
      <c r="C27" s="3"/>
      <c r="E27" s="8"/>
      <c r="G27" s="9"/>
    </row>
    <row r="28" spans="1:7" ht="12.75">
      <c r="A28" s="1" t="s">
        <v>55</v>
      </c>
      <c r="C28" s="3"/>
      <c r="E28" s="8"/>
      <c r="G28" s="9"/>
    </row>
    <row r="29" spans="1:7" ht="12.75">
      <c r="A29" s="1" t="s">
        <v>86</v>
      </c>
      <c r="C29" s="3">
        <v>17</v>
      </c>
      <c r="E29" s="25">
        <v>-28769</v>
      </c>
      <c r="G29" s="22">
        <v>0</v>
      </c>
    </row>
    <row r="30" spans="3:7" ht="12.75">
      <c r="C30" s="3"/>
      <c r="E30" s="8"/>
      <c r="G30" s="9"/>
    </row>
    <row r="31" spans="1:7" ht="12.75">
      <c r="A31" s="1" t="s">
        <v>56</v>
      </c>
      <c r="C31" s="3"/>
      <c r="E31" s="12">
        <f>SUM(E29:E30)</f>
        <v>-28769</v>
      </c>
      <c r="G31" s="10">
        <f>SUM(G29:G30)</f>
        <v>0</v>
      </c>
    </row>
    <row r="32" spans="1:7" ht="12.75">
      <c r="A32" s="1" t="s">
        <v>57</v>
      </c>
      <c r="C32" s="3"/>
      <c r="E32" s="8"/>
      <c r="G32" s="9"/>
    </row>
    <row r="33" spans="1:7" ht="12.75">
      <c r="A33" s="1" t="s">
        <v>58</v>
      </c>
      <c r="C33" s="3"/>
      <c r="E33" s="8">
        <f>+E31+E26+E16</f>
        <v>-3138</v>
      </c>
      <c r="G33" s="9">
        <f>+G31+G26+G16</f>
        <v>20211</v>
      </c>
    </row>
    <row r="34" spans="1:7" ht="12.75">
      <c r="A34" s="1" t="s">
        <v>59</v>
      </c>
      <c r="C34" s="3"/>
      <c r="E34" s="8"/>
      <c r="G34" s="9"/>
    </row>
    <row r="35" spans="1:7" ht="12.75">
      <c r="A35" s="1" t="s">
        <v>60</v>
      </c>
      <c r="C35" s="3"/>
      <c r="E35" s="8">
        <v>31395</v>
      </c>
      <c r="G35" s="9">
        <v>89715</v>
      </c>
    </row>
    <row r="36" spans="1:7" ht="13.5" thickBot="1">
      <c r="A36" s="1" t="s">
        <v>61</v>
      </c>
      <c r="C36" s="3"/>
      <c r="E36" s="26">
        <f>+E35+E33</f>
        <v>28257</v>
      </c>
      <c r="G36" s="23">
        <f>+G35+G33</f>
        <v>109926</v>
      </c>
    </row>
    <row r="37" spans="5:7" ht="13.5" thickTop="1">
      <c r="E37" s="9"/>
      <c r="G37" s="9"/>
    </row>
    <row r="38" spans="1:7" ht="12.75">
      <c r="A38" s="53"/>
      <c r="B38" s="53"/>
      <c r="C38" s="53"/>
      <c r="D38" s="53"/>
      <c r="E38" s="53"/>
      <c r="F38" s="53"/>
      <c r="G38" s="53"/>
    </row>
    <row r="39" spans="1:7" ht="12.75">
      <c r="A39" s="54"/>
      <c r="B39" s="55"/>
      <c r="C39" s="55"/>
      <c r="D39" s="55"/>
      <c r="E39" s="55"/>
      <c r="F39" s="55"/>
      <c r="G39" s="55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</sheetData>
  <mergeCells count="3">
    <mergeCell ref="A38:G38"/>
    <mergeCell ref="A39:G39"/>
    <mergeCell ref="E5:G5"/>
  </mergeCells>
  <printOptions/>
  <pageMargins left="0.75" right="0.75" top="1.5" bottom="1" header="0.5" footer="0.5"/>
  <pageSetup horizontalDpi="600" verticalDpi="600" orientation="portrait" r:id="rId1"/>
  <headerFooter alignWithMargins="0">
    <oddFooter>&amp;C&amp;"Times New Roman,Regular"6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CYCLE &amp; CARRIAGE BINTANG </cp:lastModifiedBy>
  <cp:lastPrinted>2004-05-12T01:22:50Z</cp:lastPrinted>
  <dcterms:created xsi:type="dcterms:W3CDTF">2002-10-02T00:36:57Z</dcterms:created>
  <dcterms:modified xsi:type="dcterms:W3CDTF">2004-05-12T09:21:45Z</dcterms:modified>
  <cp:category/>
  <cp:version/>
  <cp:contentType/>
  <cp:contentStatus/>
</cp:coreProperties>
</file>